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ep 1" sheetId="1" r:id="rId3"/>
    <sheet state="visible" name="Step 2" sheetId="2" r:id="rId4"/>
    <sheet state="visible" name="Step 2A" sheetId="3" r:id="rId5"/>
    <sheet state="visible" name="Step 3" sheetId="4" r:id="rId6"/>
    <sheet state="visible" name="Step 3A" sheetId="5" r:id="rId7"/>
    <sheet state="visible" name="Step 4" sheetId="6" r:id="rId8"/>
    <sheet state="visible" name="Metrics dashboard" sheetId="7" r:id="rId9"/>
  </sheets>
  <definedNames/>
  <calcPr/>
</workbook>
</file>

<file path=xl/sharedStrings.xml><?xml version="1.0" encoding="utf-8"?>
<sst xmlns="http://schemas.openxmlformats.org/spreadsheetml/2006/main" count="165" uniqueCount="120">
  <si>
    <t>Step 1: Identify your growth goal</t>
  </si>
  <si>
    <t>ACTIVITY</t>
  </si>
  <si>
    <t>1. Think about your company’s next growth milestone. Answer these three questions:</t>
  </si>
  <si>
    <t>a) What goals do you need to achieve through your growth marketing?</t>
  </si>
  <si>
    <t>b) To accomplish these goals, what resources in terms of time, people and money will you need?</t>
  </si>
  <si>
    <t>Time:</t>
  </si>
  <si>
    <t>People:</t>
  </si>
  <si>
    <t>Money:</t>
  </si>
  <si>
    <t>Step 3: Test, test, test</t>
  </si>
  <si>
    <t>1. For each of your 3 channels, design a short, cheap test (&lt;1 month, &lt;$1,000). For each test, you need to be able to identify the following:</t>
  </si>
  <si>
    <t>a) The customer acquisition cost (CAC)</t>
  </si>
  <si>
    <t>b) The number of customers the channel could yield</t>
  </si>
  <si>
    <t>c) Whether you are reaching target customers</t>
  </si>
  <si>
    <t>d) The time needed to execute the tactic</t>
  </si>
  <si>
    <t>e) Who the team member is in charge of this tactic</t>
  </si>
  <si>
    <t>2. Run these 3 tests concurrently.</t>
  </si>
  <si>
    <r>
      <t xml:space="preserve">3. Collect as much test data as possible so you can quantify your marketing efforts &amp; results. Use </t>
    </r>
    <r>
      <rPr>
        <color rgb="FF0000FF"/>
      </rPr>
      <t>TAB Step 3A</t>
    </r>
    <r>
      <t xml:space="preserve"> of this spreadsheet to track your data. At a MINIMUM, you need to track: </t>
    </r>
  </si>
  <si>
    <t>Step 2: Brainstorm and prioritize</t>
  </si>
  <si>
    <t>a) Number of customers the channel offers</t>
  </si>
  <si>
    <t>b) Conversion rate</t>
  </si>
  <si>
    <t>c) CAC</t>
  </si>
  <si>
    <t>d) Customer lifetime value (LTV)</t>
  </si>
  <si>
    <t>1. Without bias, write down all the marketing channels you can think of. It's important at this point not to pre-judge the utility of any. You can do this exercise on a whiteboard or wherever works best for you.</t>
  </si>
  <si>
    <t>Step 2A: Listing &amp; assessing your marketing channels/channel tactics</t>
  </si>
  <si>
    <r>
      <t xml:space="preserve">2. In </t>
    </r>
    <r>
      <rPr>
        <color rgb="FF0000FF"/>
      </rPr>
      <t>TAB Step 2A</t>
    </r>
    <r>
      <t xml:space="preserve"> of this spreadsheet, list all the marketing channels from your brainstorming session. </t>
    </r>
  </si>
  <si>
    <t>List ALL the marketing channels you brainstormed</t>
  </si>
  <si>
    <r>
      <t xml:space="preserve">3. In </t>
    </r>
    <r>
      <rPr>
        <color rgb="FF0000FF"/>
      </rPr>
      <t xml:space="preserve">TAB Step 2A </t>
    </r>
    <r>
      <t>of this spreadsheet, identify one marketing tactic for each of these channels.</t>
    </r>
  </si>
  <si>
    <t>Step 3A: Tracking your test data</t>
  </si>
  <si>
    <r>
      <t xml:space="preserve">3. For each channel tactic, answer the following questions. Enter your responses in </t>
    </r>
    <r>
      <rPr>
        <color rgb="FF0000FF"/>
      </rPr>
      <t>TAB Step 2A</t>
    </r>
    <r>
      <t xml:space="preserve"> of this spreadsheet.</t>
    </r>
  </si>
  <si>
    <t>Channel tactic</t>
  </si>
  <si>
    <t>a) What is the customer acquisition cost (CAC) in that channel? (It shouldn’t be more than ⅓ of your customer lifetime value [LTV].)</t>
  </si>
  <si>
    <t>Number of customers the channel offers</t>
  </si>
  <si>
    <t>List 1 marketing tactic for each channel</t>
  </si>
  <si>
    <t>What is the CAC?</t>
  </si>
  <si>
    <t>b) How many customers could the channel realistically yield and would this number get you to your growth goal?</t>
  </si>
  <si>
    <t>c) Would you reach your target customers through this channel?</t>
  </si>
  <si>
    <t>d) What is the time needed to execute the tactic? (It’s important to “time stamp” for measurability.)</t>
  </si>
  <si>
    <t>d) Which team member will be in charge of this growth tactic?</t>
  </si>
  <si>
    <t>Number of customers the channel could yield?</t>
  </si>
  <si>
    <t>Reaching target customers?</t>
  </si>
  <si>
    <t>Time needed for this tactic?</t>
  </si>
  <si>
    <t>Team member responsible?</t>
  </si>
  <si>
    <t>Conversion rate</t>
  </si>
  <si>
    <t>4. The data you entered in answering the above questions will help you identify which channel tactics would actually be viable and offer the necessary data. List these below.</t>
  </si>
  <si>
    <t>Viable, data-driven channel tactics:</t>
  </si>
  <si>
    <t>5. Narrow this remaining field of channel tactics down to the three most likely to get you to your growth goal. List your three remaining channels below.</t>
  </si>
  <si>
    <t>Channel 1:</t>
  </si>
  <si>
    <t>Channel 2:</t>
  </si>
  <si>
    <t>Customer acquisition cost (CAC)</t>
  </si>
  <si>
    <t>Customer lifetime value (LTV)</t>
  </si>
  <si>
    <t>Other channel metric</t>
  </si>
  <si>
    <t>Channel 3:</t>
  </si>
  <si>
    <t>Customer aquisition cost (CAC) calculation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</si>
  <si>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</si>
  <si>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</si>
  <si>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</si>
  <si>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</si>
  <si>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</si>
  <si>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</si>
  <si>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</si>
  <si>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</si>
  <si>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 xml:space="preserve">September </t>
  </si>
  <si>
    <t xml:space="preserve">October </t>
  </si>
  <si>
    <t xml:space="preserve">November </t>
  </si>
  <si>
    <t xml:space="preserve">December </t>
  </si>
  <si>
    <t>Marketing expenses</t>
  </si>
  <si>
    <t>Sales expenses</t>
  </si>
  <si>
    <t>Total expenses</t>
  </si>
  <si>
    <t xml:space="preserve">New customers </t>
  </si>
  <si>
    <t>CAC</t>
  </si>
  <si>
    <r>
      <rPr>
        <b/>
      </rPr>
      <t>Simple CAC calculation:</t>
    </r>
    <r>
      <t xml:space="preserve">
CAC = (Marketing expenses + Sales expenses) / New customers</t>
    </r>
  </si>
  <si>
    <r>
      <rPr>
        <b/>
      </rPr>
      <t>Fully loaded CAC:</t>
    </r>
    <r>
      <t xml:space="preserve">
Maketing + sales expenses: 
• Salaries of all contributors dedicated to marketing/sales
• All overhead expenses (e.g., equipment, office rent, etc.)
• Cost of tools</t>
    </r>
  </si>
  <si>
    <t>Customer lifetime value (LTV) calculation (rudimentary formula)</t>
  </si>
  <si>
    <t>Segment 1</t>
  </si>
  <si>
    <t>Segment 2</t>
  </si>
  <si>
    <t>Segment 3</t>
  </si>
  <si>
    <t>Customer aquisition cost (CAC)</t>
  </si>
  <si>
    <t>Average order value (subscription)</t>
  </si>
  <si>
    <t>Purchase frequency (monthly)</t>
  </si>
  <si>
    <t>Retention (years)</t>
  </si>
  <si>
    <t>Net profit</t>
  </si>
  <si>
    <t>Lifetime value (LTV)</t>
  </si>
  <si>
    <t>Lifetime net profit</t>
  </si>
  <si>
    <t>SaaS visitor + customer aquisition (month/month)</t>
  </si>
  <si>
    <t>Visitors</t>
  </si>
  <si>
    <t>M/M visitor growth</t>
  </si>
  <si>
    <t>Sign-ups</t>
  </si>
  <si>
    <t>New sign-ups</t>
  </si>
  <si>
    <t xml:space="preserve">Organic </t>
  </si>
  <si>
    <t>Paid</t>
  </si>
  <si>
    <t>Total new sign-ups</t>
  </si>
  <si>
    <t>M/M new sign-ups growth</t>
  </si>
  <si>
    <t>Conversion rate (visitor/sign-ups)</t>
  </si>
  <si>
    <t>Sign-ups end of month</t>
  </si>
  <si>
    <t>Paying customers + churn (month/month)</t>
  </si>
  <si>
    <t>Sign-ups beginning of month</t>
  </si>
  <si>
    <t>Lost customers</t>
  </si>
  <si>
    <t>Churn rate</t>
  </si>
  <si>
    <t>Monthly recurrring revenue (MRR) beginning of month</t>
  </si>
  <si>
    <t>New MRR</t>
  </si>
  <si>
    <t>New MRR from new customers</t>
  </si>
  <si>
    <t>Total new MRR</t>
  </si>
  <si>
    <t>Lost MRR</t>
  </si>
  <si>
    <t>MRR churn rate</t>
  </si>
  <si>
    <t>Net new MRR</t>
  </si>
  <si>
    <t>MRR end of month</t>
  </si>
  <si>
    <t>M/M growth MRR</t>
  </si>
  <si>
    <t>Step 4: Focus</t>
  </si>
  <si>
    <t>1. After running your three channel tests, identify which one did the best. (If there is no clear winner, go back to Step 2.) List the winner below.</t>
  </si>
  <si>
    <t>Winning channel tactic:</t>
  </si>
  <si>
    <t>2. Keep the strongest channel &amp; drop the other two. Do NOT spend more time or money on these two weaker channels. List below the two channels you are eliminating.</t>
  </si>
  <si>
    <t>Channel to be eliminated:</t>
  </si>
  <si>
    <t>3. Double-down within your winning channel and focus in on it. Within this channel, run three tests (&lt;1 month, &lt;$1,000) to experiment with different tactics. Use these test results to identify the best marketing tactic.</t>
  </si>
  <si>
    <t>What is test #1 for your focus channel?</t>
  </si>
  <si>
    <t>What is test #2 for your focus channel?</t>
  </si>
  <si>
    <t>What is test #3 for your focus channel?</t>
  </si>
  <si>
    <t>After one month, which tactic did the best?</t>
  </si>
  <si>
    <t>4. Conduct ongoing A/B tests on this marketing tactic so you can optimize it.</t>
  </si>
  <si>
    <t>Describe &amp; track the A/B testing and its results.</t>
  </si>
  <si>
    <r>
      <t xml:space="preserve">5. Keep watching your test data. In time, as factors such as costs change, your ROI will flatline or decrease. Your growth goal will also change. </t>
    </r>
    <r>
      <rPr/>
      <t>When either of these occur, it’s time to move to Step 5.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</si>
</sst>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$#,##0;-$#,##0"/>
    <numFmt numFmtId="166" formatCode="$#,##0.00"/>
    <numFmt numFmtId="167" formatCode="$#,##0.0"/>
    <numFmt numFmtId="168" formatCode="$#,##0.000"/>
  </numFmts>
  <fonts count="19">
    <font>
      <sz val="10.0"/>
      <color rgb="FF000000"/>
      <name val="Arial"/>
    </font>
    <font>
      <b/>
      <sz val="12.0"/>
      <color rgb="FF0000FF"/>
    </font>
    <font/>
    <font>
      <b/>
      <color rgb="FF0000FF"/>
    </font>
    <font>
      <b/>
    </font>
    <font>
      <i/>
    </font>
    <font>
      <b/>
      <color rgb="FF000000"/>
      <name val="Arial"/>
    </font>
    <font>
      <b/>
      <color rgb="FF000000"/>
    </font>
    <font>
      <color rgb="FF000000"/>
      <name val="Arial"/>
    </font>
    <font>
      <sz val="11.0"/>
      <color rgb="FF000000"/>
      <name val="Arial"/>
    </font>
    <font>
      <i/>
      <color rgb="FF000000"/>
      <name val="Arial"/>
    </font>
    <font>
      <b/>
      <i/>
      <color rgb="FF000000"/>
    </font>
    <font>
      <b/>
      <i/>
      <color rgb="FF000000"/>
      <name val="Arial"/>
    </font>
    <font>
      <name val="Arial"/>
    </font>
    <font>
      <b/>
      <name val="Arial"/>
    </font>
    <font>
      <sz val="10.0"/>
      <name val="Arial"/>
    </font>
    <font>
      <b/>
      <sz val="10.0"/>
      <name val="Arial"/>
    </font>
    <font>
      <sz val="10.0"/>
    </font>
    <font>
      <sz val="10.0"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/>
      <top/>
      <bottom/>
    </border>
    <border>
      <left/>
      <right style="thin">
        <color rgb="FF0000FF"/>
      </right>
      <top/>
      <bottom/>
    </border>
    <border>
      <left style="thin">
        <color rgb="FF0000FF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2" fontId="2" numFmtId="0" xfId="0" applyFont="1"/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0" fontId="2" numFmtId="0" xfId="0" applyAlignment="1" applyFont="1">
      <alignment/>
    </xf>
    <xf borderId="0" fillId="0" fontId="5" numFmtId="0" xfId="0" applyAlignment="1" applyFont="1">
      <alignment/>
    </xf>
    <xf borderId="0" fillId="3" fontId="1" numFmtId="0" xfId="0" applyAlignment="1" applyFill="1" applyFont="1">
      <alignment/>
    </xf>
    <xf borderId="0" fillId="3" fontId="2" numFmtId="0" xfId="0" applyFont="1"/>
    <xf borderId="0" fillId="4" fontId="2" numFmtId="0" xfId="0" applyFill="1" applyFont="1"/>
    <xf borderId="0" fillId="4" fontId="6" numFmtId="0" xfId="0" applyAlignment="1" applyFont="1">
      <alignment/>
    </xf>
    <xf borderId="1" fillId="0" fontId="7" numFmtId="0" xfId="0" applyAlignment="1" applyBorder="1" applyFont="1">
      <alignment horizontal="center" wrapText="1"/>
    </xf>
    <xf borderId="0" fillId="0" fontId="0" numFmtId="0" xfId="0" applyAlignment="1" applyFont="1">
      <alignment/>
    </xf>
    <xf borderId="1" fillId="0" fontId="7" numFmtId="0" xfId="0" applyAlignment="1" applyBorder="1" applyFont="1">
      <alignment horizontal="center"/>
    </xf>
    <xf borderId="0" fillId="4" fontId="8" numFmtId="0" xfId="0" applyAlignment="1" applyFont="1">
      <alignment/>
    </xf>
    <xf borderId="1" fillId="4" fontId="6" numFmtId="0" xfId="0" applyAlignment="1" applyBorder="1" applyFont="1">
      <alignment horizontal="center" wrapText="1"/>
    </xf>
    <xf borderId="0" fillId="0" fontId="9" numFmtId="0" xfId="0" applyAlignment="1" applyFont="1">
      <alignment/>
    </xf>
    <xf borderId="1" fillId="4" fontId="6" numFmtId="0" xfId="0" applyAlignment="1" applyBorder="1" applyFont="1">
      <alignment horizontal="center"/>
    </xf>
    <xf borderId="0" fillId="4" fontId="10" numFmtId="0" xfId="0" applyAlignment="1" applyFont="1">
      <alignment/>
    </xf>
    <xf borderId="1" fillId="0" fontId="11" numFmtId="0" xfId="0" applyAlignment="1" applyBorder="1" applyFont="1">
      <alignment horizontal="center" wrapText="1"/>
    </xf>
    <xf borderId="1" fillId="4" fontId="12" numFmtId="0" xfId="0" applyAlignment="1" applyBorder="1" applyFont="1">
      <alignment horizontal="center" wrapText="1"/>
    </xf>
    <xf borderId="0" fillId="0" fontId="13" numFmtId="0" xfId="0" applyAlignment="1" applyFont="1">
      <alignment/>
    </xf>
    <xf borderId="0" fillId="0" fontId="14" numFmtId="0" xfId="0" applyAlignment="1" applyFont="1">
      <alignment/>
    </xf>
    <xf borderId="0" fillId="0" fontId="14" numFmtId="0" xfId="0" applyAlignment="1" applyFont="1">
      <alignment/>
    </xf>
    <xf borderId="0" fillId="0" fontId="15" numFmtId="0" xfId="0" applyAlignment="1" applyFont="1">
      <alignment/>
    </xf>
    <xf borderId="0" fillId="0" fontId="16" numFmtId="0" xfId="0" applyAlignment="1" applyFont="1">
      <alignment/>
    </xf>
    <xf borderId="0" fillId="0" fontId="16" numFmtId="0" xfId="0" applyAlignment="1" applyFont="1">
      <alignment/>
    </xf>
    <xf borderId="0" fillId="0" fontId="17" numFmtId="0" xfId="0" applyFont="1"/>
    <xf borderId="0" fillId="0" fontId="15" numFmtId="164" xfId="0" applyAlignment="1" applyFont="1" applyNumberFormat="1">
      <alignment horizontal="right"/>
    </xf>
    <xf borderId="0" fillId="0" fontId="15" numFmtId="164" xfId="0" applyAlignment="1" applyFont="1" applyNumberFormat="1">
      <alignment horizontal="right"/>
    </xf>
    <xf borderId="0" fillId="0" fontId="15" numFmtId="0" xfId="0" applyAlignment="1" applyFont="1">
      <alignment horizontal="right"/>
    </xf>
    <xf borderId="2" fillId="0" fontId="16" numFmtId="0" xfId="0" applyAlignment="1" applyBorder="1" applyFont="1">
      <alignment/>
    </xf>
    <xf borderId="3" fillId="0" fontId="15" numFmtId="164" xfId="0" applyAlignment="1" applyBorder="1" applyFont="1" applyNumberFormat="1">
      <alignment horizontal="right"/>
    </xf>
    <xf borderId="4" fillId="0" fontId="15" numFmtId="164" xfId="0" applyAlignment="1" applyBorder="1" applyFont="1" applyNumberFormat="1">
      <alignment horizontal="right"/>
    </xf>
    <xf borderId="0" fillId="0" fontId="18" numFmtId="0" xfId="0" applyAlignment="1" applyFont="1">
      <alignment horizontal="left" vertical="center"/>
    </xf>
    <xf borderId="5" fillId="0" fontId="18" numFmtId="0" xfId="0" applyAlignment="1" applyBorder="1" applyFont="1">
      <alignment horizontal="left" vertical="center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0" fillId="0" fontId="2" numFmtId="164" xfId="0" applyAlignment="1" applyFont="1" applyNumberFormat="1">
      <alignment/>
    </xf>
    <xf borderId="0" fillId="0" fontId="2" numFmtId="9" xfId="0" applyAlignment="1" applyFont="1" applyNumberFormat="1">
      <alignment/>
    </xf>
    <xf borderId="0" fillId="0" fontId="2" numFmtId="164" xfId="0" applyFont="1" applyNumberFormat="1"/>
    <xf borderId="0" fillId="0" fontId="8" numFmtId="0" xfId="0" applyAlignment="1" applyFont="1">
      <alignment/>
    </xf>
    <xf borderId="0" fillId="0" fontId="6" numFmtId="0" xfId="0" applyAlignment="1" applyFont="1">
      <alignment/>
    </xf>
    <xf borderId="0" fillId="0" fontId="8" numFmtId="3" xfId="0" applyAlignment="1" applyFont="1" applyNumberFormat="1">
      <alignment horizontal="right"/>
    </xf>
    <xf borderId="0" fillId="0" fontId="8" numFmtId="10" xfId="0" applyAlignment="1" applyFont="1" applyNumberFormat="1">
      <alignment horizontal="right"/>
    </xf>
    <xf borderId="0" fillId="0" fontId="8" numFmtId="3" xfId="0" applyAlignment="1" applyFont="1" applyNumberFormat="1">
      <alignment horizontal="right"/>
    </xf>
    <xf borderId="11" fillId="0" fontId="6" numFmtId="0" xfId="0" applyAlignment="1" applyBorder="1" applyFont="1">
      <alignment/>
    </xf>
    <xf borderId="11" fillId="0" fontId="13" numFmtId="3" xfId="0" applyAlignment="1" applyBorder="1" applyFont="1" applyNumberFormat="1">
      <alignment/>
    </xf>
    <xf borderId="0" fillId="0" fontId="6" numFmtId="0" xfId="0" applyAlignment="1" applyFont="1">
      <alignment horizontal="left"/>
    </xf>
    <xf borderId="0" fillId="0" fontId="6" numFmtId="10" xfId="0" applyAlignment="1" applyFont="1" applyNumberFormat="1">
      <alignment horizontal="left"/>
    </xf>
    <xf borderId="0" fillId="0" fontId="6" numFmtId="0" xfId="0" applyAlignment="1" applyFont="1">
      <alignment horizontal="left"/>
    </xf>
    <xf borderId="0" fillId="0" fontId="10" numFmtId="10" xfId="0" applyAlignment="1" applyFont="1" applyNumberFormat="1">
      <alignment horizontal="right"/>
    </xf>
    <xf borderId="2" fillId="0" fontId="6" numFmtId="0" xfId="0" applyAlignment="1" applyBorder="1" applyFont="1">
      <alignment horizontal="left"/>
    </xf>
    <xf borderId="3" fillId="0" fontId="8" numFmtId="3" xfId="0" applyAlignment="1" applyBorder="1" applyFont="1" applyNumberFormat="1">
      <alignment horizontal="right"/>
    </xf>
    <xf borderId="3" fillId="0" fontId="8" numFmtId="3" xfId="0" applyAlignment="1" applyBorder="1" applyFont="1" applyNumberFormat="1">
      <alignment horizontal="right"/>
    </xf>
    <xf borderId="4" fillId="0" fontId="8" numFmtId="3" xfId="0" applyAlignment="1" applyBorder="1" applyFont="1" applyNumberFormat="1">
      <alignment horizontal="right"/>
    </xf>
    <xf borderId="0" fillId="0" fontId="8" numFmtId="0" xfId="0" applyAlignment="1" applyFont="1">
      <alignment horizontal="left"/>
    </xf>
    <xf borderId="0" fillId="0" fontId="8" numFmtId="3" xfId="0" applyAlignment="1" applyFont="1" applyNumberFormat="1">
      <alignment horizontal="right"/>
    </xf>
    <xf borderId="0" fillId="0" fontId="6" numFmtId="0" xfId="0" applyAlignment="1" applyFont="1">
      <alignment horizontal="left"/>
    </xf>
    <xf borderId="0" fillId="0" fontId="8" numFmtId="3" xfId="0" applyAlignment="1" applyFont="1" applyNumberFormat="1">
      <alignment horizontal="right"/>
    </xf>
    <xf borderId="0" fillId="0" fontId="6" numFmtId="0" xfId="0" applyAlignment="1" applyFont="1">
      <alignment horizontal="left"/>
    </xf>
    <xf borderId="2" fillId="0" fontId="6" numFmtId="0" xfId="0" applyAlignment="1" applyBorder="1" applyFont="1">
      <alignment horizontal="left"/>
    </xf>
    <xf borderId="3" fillId="0" fontId="8" numFmtId="10" xfId="0" applyAlignment="1" applyBorder="1" applyFont="1" applyNumberFormat="1">
      <alignment horizontal="right"/>
    </xf>
    <xf borderId="3" fillId="0" fontId="8" numFmtId="10" xfId="0" applyAlignment="1" applyBorder="1" applyFont="1" applyNumberFormat="1">
      <alignment horizontal="right"/>
    </xf>
    <xf borderId="4" fillId="0" fontId="8" numFmtId="10" xfId="0" applyAlignment="1" applyBorder="1" applyFont="1" applyNumberFormat="1">
      <alignment horizontal="right"/>
    </xf>
    <xf borderId="0" fillId="0" fontId="6" numFmtId="3" xfId="0" applyAlignment="1" applyFont="1" applyNumberFormat="1">
      <alignment/>
    </xf>
    <xf borderId="0" fillId="0" fontId="8" numFmtId="165" xfId="0" applyAlignment="1" applyFont="1" applyNumberFormat="1">
      <alignment horizontal="right"/>
    </xf>
    <xf borderId="0" fillId="0" fontId="6" numFmtId="3" xfId="0" applyAlignment="1" applyFont="1" applyNumberFormat="1">
      <alignment wrapText="1"/>
    </xf>
    <xf borderId="0" fillId="0" fontId="8" numFmtId="165" xfId="0" applyAlignment="1" applyFont="1" applyNumberFormat="1">
      <alignment horizontal="right"/>
    </xf>
    <xf borderId="0" fillId="0" fontId="6" numFmtId="166" xfId="0" applyAlignment="1" applyFont="1" applyNumberFormat="1">
      <alignment/>
    </xf>
    <xf borderId="0" fillId="0" fontId="13" numFmtId="165" xfId="0" applyAlignment="1" applyFont="1" applyNumberFormat="1">
      <alignment/>
    </xf>
    <xf borderId="0" fillId="0" fontId="6" numFmtId="167" xfId="0" applyAlignment="1" applyFont="1" applyNumberFormat="1">
      <alignment horizontal="left"/>
    </xf>
    <xf borderId="0" fillId="0" fontId="6" numFmtId="168" xfId="0" applyAlignment="1" applyFont="1" applyNumberFormat="1">
      <alignment horizontal="left"/>
    </xf>
    <xf borderId="0" fillId="0" fontId="6" numFmtId="166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>
      <c r="A3" s="3" t="s">
        <v>1</v>
      </c>
    </row>
    <row r="4">
      <c r="A4" s="4" t="s">
        <v>2</v>
      </c>
    </row>
    <row r="5">
      <c r="B5" s="5" t="s">
        <v>3</v>
      </c>
    </row>
    <row r="7">
      <c r="B7" s="5" t="s">
        <v>4</v>
      </c>
    </row>
    <row r="8">
      <c r="C8" s="6" t="s">
        <v>5</v>
      </c>
    </row>
    <row r="9">
      <c r="B9" s="5"/>
      <c r="C9" s="6" t="s">
        <v>6</v>
      </c>
    </row>
    <row r="10">
      <c r="B10" s="5"/>
      <c r="C10" s="6" t="s">
        <v>7</v>
      </c>
    </row>
    <row r="11">
      <c r="B11" s="5"/>
    </row>
    <row r="12">
      <c r="B12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1.57"/>
  </cols>
  <sheetData>
    <row r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>
      <c r="A3" s="3" t="s">
        <v>1</v>
      </c>
    </row>
    <row r="4">
      <c r="A4" s="4" t="s">
        <v>22</v>
      </c>
    </row>
    <row r="6">
      <c r="A6" s="10" t="s">
        <v>24</v>
      </c>
    </row>
    <row r="7">
      <c r="A7" s="4"/>
    </row>
    <row r="8">
      <c r="A8" s="4" t="s">
        <v>26</v>
      </c>
    </row>
    <row r="10">
      <c r="A10" s="4" t="s">
        <v>28</v>
      </c>
    </row>
    <row r="11">
      <c r="B11" s="12" t="s">
        <v>30</v>
      </c>
    </row>
    <row r="12">
      <c r="B12" s="12" t="s">
        <v>34</v>
      </c>
    </row>
    <row r="13">
      <c r="B13" s="12" t="s">
        <v>35</v>
      </c>
    </row>
    <row r="14">
      <c r="B14" s="12" t="s">
        <v>36</v>
      </c>
    </row>
    <row r="15">
      <c r="B15" s="12" t="s">
        <v>37</v>
      </c>
    </row>
    <row r="16">
      <c r="A16" s="14"/>
      <c r="B16" s="16"/>
    </row>
    <row r="17">
      <c r="A17" s="10" t="s">
        <v>43</v>
      </c>
      <c r="B17" s="16"/>
    </row>
    <row r="18">
      <c r="A18" s="4"/>
      <c r="B18" s="6" t="s">
        <v>44</v>
      </c>
    </row>
    <row r="19">
      <c r="A19" s="4"/>
    </row>
    <row r="20">
      <c r="A20" s="4" t="s">
        <v>45</v>
      </c>
    </row>
    <row r="21">
      <c r="B21" s="6" t="s">
        <v>46</v>
      </c>
    </row>
    <row r="22">
      <c r="B22" s="18" t="s">
        <v>47</v>
      </c>
    </row>
    <row r="23">
      <c r="B23" s="18" t="s">
        <v>51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2" max="2" width="29.57"/>
    <col customWidth="1" min="3" max="3" width="17.29"/>
    <col customWidth="1" min="4" max="4" width="24.14"/>
    <col customWidth="1" min="5" max="5" width="19.71"/>
    <col customWidth="1" min="6" max="6" width="21.43"/>
    <col customWidth="1" min="7" max="7" width="20.71"/>
  </cols>
  <sheetData>
    <row r="1">
      <c r="A1" s="7" t="s">
        <v>23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</row>
    <row r="3">
      <c r="A3" s="11" t="s">
        <v>25</v>
      </c>
      <c r="B3" s="11" t="s">
        <v>32</v>
      </c>
      <c r="C3" s="13" t="s">
        <v>33</v>
      </c>
      <c r="D3" s="15" t="s">
        <v>38</v>
      </c>
      <c r="E3" s="11" t="s">
        <v>39</v>
      </c>
      <c r="F3" s="11" t="s">
        <v>40</v>
      </c>
      <c r="G3" s="11" t="s">
        <v>41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3.14"/>
  </cols>
  <sheetData>
    <row r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>
      <c r="A3" s="3" t="s">
        <v>1</v>
      </c>
    </row>
    <row r="4">
      <c r="A4" s="4" t="s">
        <v>9</v>
      </c>
    </row>
    <row r="5">
      <c r="B5" s="5" t="s">
        <v>10</v>
      </c>
    </row>
    <row r="6">
      <c r="B6" s="5" t="s">
        <v>11</v>
      </c>
    </row>
    <row r="7">
      <c r="B7" s="5" t="s">
        <v>12</v>
      </c>
    </row>
    <row r="8">
      <c r="B8" s="5" t="s">
        <v>13</v>
      </c>
    </row>
    <row r="9">
      <c r="B9" s="5" t="s">
        <v>14</v>
      </c>
    </row>
    <row r="11">
      <c r="A11" s="4" t="s">
        <v>15</v>
      </c>
    </row>
    <row r="13">
      <c r="A13" s="4" t="s">
        <v>16</v>
      </c>
    </row>
    <row r="14">
      <c r="B14" s="5" t="s">
        <v>18</v>
      </c>
    </row>
    <row r="15">
      <c r="B15" s="5" t="s">
        <v>19</v>
      </c>
    </row>
    <row r="16">
      <c r="B16" s="5" t="s">
        <v>20</v>
      </c>
    </row>
    <row r="17">
      <c r="B17" s="5" t="s">
        <v>21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0.57"/>
    <col customWidth="1" min="2" max="2" width="21.29"/>
    <col customWidth="1" min="3" max="3" width="16.14"/>
    <col customWidth="1" min="4" max="4" width="21.29"/>
    <col customWidth="1" min="5" max="5" width="19.71"/>
    <col customWidth="1" min="6" max="7" width="18.43"/>
    <col customWidth="1" min="8" max="8" width="17.14"/>
    <col customWidth="1" min="9" max="9" width="16.71"/>
  </cols>
  <sheetData>
    <row r="1">
      <c r="A1" s="7" t="s">
        <v>27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  <c r="M1" s="9"/>
    </row>
    <row r="3">
      <c r="A3" s="11" t="s">
        <v>29</v>
      </c>
      <c r="B3" s="15" t="s">
        <v>31</v>
      </c>
      <c r="C3" s="17" t="s">
        <v>42</v>
      </c>
      <c r="D3" s="15" t="s">
        <v>48</v>
      </c>
      <c r="E3" s="15" t="s">
        <v>49</v>
      </c>
      <c r="F3" s="19" t="s">
        <v>50</v>
      </c>
      <c r="G3" s="20" t="s">
        <v>50</v>
      </c>
      <c r="H3" s="20" t="s">
        <v>50</v>
      </c>
      <c r="I3" s="20" t="s">
        <v>50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>
      <c r="A3" s="3" t="s">
        <v>1</v>
      </c>
    </row>
    <row r="4">
      <c r="A4" s="4" t="s">
        <v>108</v>
      </c>
    </row>
    <row r="5">
      <c r="B5" s="6" t="s">
        <v>109</v>
      </c>
    </row>
    <row r="7">
      <c r="A7" s="4" t="s">
        <v>110</v>
      </c>
    </row>
    <row r="8" ht="16.5" customHeight="1">
      <c r="B8" s="6" t="s">
        <v>111</v>
      </c>
    </row>
    <row r="9" ht="16.5" customHeight="1">
      <c r="B9" s="6" t="s">
        <v>111</v>
      </c>
    </row>
    <row r="10" ht="16.5" customHeight="1"/>
    <row r="11">
      <c r="A11" s="4" t="s">
        <v>112</v>
      </c>
    </row>
    <row r="12">
      <c r="B12" s="6" t="s">
        <v>113</v>
      </c>
    </row>
    <row r="13">
      <c r="B13" s="6" t="s">
        <v>114</v>
      </c>
    </row>
    <row r="14">
      <c r="B14" s="6" t="s">
        <v>115</v>
      </c>
    </row>
    <row r="15">
      <c r="B15" s="6" t="s">
        <v>116</v>
      </c>
    </row>
    <row r="16">
      <c r="A16" s="4" t="s">
        <v>117</v>
      </c>
    </row>
    <row r="17">
      <c r="B17" s="6" t="s">
        <v>118</v>
      </c>
    </row>
    <row r="18">
      <c r="B18" s="6"/>
    </row>
    <row r="19">
      <c r="B19" s="6"/>
    </row>
    <row r="20">
      <c r="A20" s="4" t="s">
        <v>119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4.86"/>
    <col customWidth="1" min="2" max="2" width="16.57"/>
  </cols>
  <sheetData>
    <row r="1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>
      <c r="A2" s="21"/>
      <c r="B2" s="22"/>
      <c r="C2" s="22"/>
      <c r="D2" s="22"/>
      <c r="E2" s="23"/>
      <c r="F2" s="23"/>
      <c r="G2" s="23"/>
      <c r="H2" s="23"/>
      <c r="I2" s="22"/>
      <c r="J2" s="22"/>
      <c r="K2" s="22"/>
      <c r="L2" s="22"/>
      <c r="M2" s="22"/>
    </row>
    <row r="3">
      <c r="A3" s="24"/>
      <c r="B3" s="25" t="s">
        <v>53</v>
      </c>
      <c r="C3" s="25" t="s">
        <v>54</v>
      </c>
      <c r="D3" s="25" t="s">
        <v>55</v>
      </c>
      <c r="E3" s="26" t="s">
        <v>56</v>
      </c>
      <c r="F3" s="26" t="s">
        <v>57</v>
      </c>
      <c r="G3" s="26" t="s">
        <v>58</v>
      </c>
      <c r="H3" s="26" t="s">
        <v>59</v>
      </c>
      <c r="I3" s="25" t="s">
        <v>60</v>
      </c>
      <c r="J3" s="25" t="s">
        <v>61</v>
      </c>
      <c r="K3" s="25" t="s">
        <v>62</v>
      </c>
      <c r="L3" s="25" t="s">
        <v>63</v>
      </c>
      <c r="M3" s="25" t="s">
        <v>64</v>
      </c>
      <c r="N3" s="27"/>
    </row>
    <row r="4">
      <c r="A4" s="25" t="s">
        <v>65</v>
      </c>
      <c r="B4" s="28">
        <v>1000.0</v>
      </c>
      <c r="C4" s="28">
        <v>2000.0</v>
      </c>
      <c r="D4" s="28">
        <v>3000.0</v>
      </c>
      <c r="E4" s="28">
        <v>4000.0</v>
      </c>
      <c r="F4" s="28">
        <v>5000.0</v>
      </c>
      <c r="G4" s="28">
        <v>5000.0</v>
      </c>
      <c r="H4" s="28">
        <v>5000.0</v>
      </c>
      <c r="I4" s="28">
        <v>5000.0</v>
      </c>
      <c r="J4" s="28">
        <v>5000.0</v>
      </c>
      <c r="K4" s="28">
        <v>10000.0</v>
      </c>
      <c r="L4" s="28">
        <v>10000.0</v>
      </c>
      <c r="M4" s="28">
        <v>10000.0</v>
      </c>
      <c r="N4" s="27"/>
    </row>
    <row r="5">
      <c r="A5" s="25" t="s">
        <v>66</v>
      </c>
      <c r="B5" s="28">
        <v>15000.0</v>
      </c>
      <c r="C5" s="28">
        <v>20000.0</v>
      </c>
      <c r="D5" s="28">
        <v>25000.0</v>
      </c>
      <c r="E5" s="28">
        <v>25000.0</v>
      </c>
      <c r="F5" s="28">
        <v>25000.0</v>
      </c>
      <c r="G5" s="28">
        <v>25000.0</v>
      </c>
      <c r="H5" s="28">
        <v>25000.0</v>
      </c>
      <c r="I5" s="28">
        <v>25000.0</v>
      </c>
      <c r="J5" s="28">
        <v>25000.0</v>
      </c>
      <c r="K5" s="28">
        <v>25000.0</v>
      </c>
      <c r="L5" s="28">
        <v>25000.0</v>
      </c>
      <c r="M5" s="28">
        <v>25000.0</v>
      </c>
      <c r="N5" s="27"/>
    </row>
    <row r="6">
      <c r="A6" s="25" t="s">
        <v>67</v>
      </c>
      <c r="B6" s="29">
        <f t="shared" ref="B6:M6" si="1">SUM(B4:B5)</f>
        <v>16000</v>
      </c>
      <c r="C6" s="29">
        <f t="shared" si="1"/>
        <v>22000</v>
      </c>
      <c r="D6" s="29">
        <f t="shared" si="1"/>
        <v>28000</v>
      </c>
      <c r="E6" s="29">
        <f t="shared" si="1"/>
        <v>29000</v>
      </c>
      <c r="F6" s="29">
        <f t="shared" si="1"/>
        <v>30000</v>
      </c>
      <c r="G6" s="29">
        <f t="shared" si="1"/>
        <v>30000</v>
      </c>
      <c r="H6" s="29">
        <f t="shared" si="1"/>
        <v>30000</v>
      </c>
      <c r="I6" s="29">
        <f t="shared" si="1"/>
        <v>30000</v>
      </c>
      <c r="J6" s="29">
        <f t="shared" si="1"/>
        <v>30000</v>
      </c>
      <c r="K6" s="29">
        <f t="shared" si="1"/>
        <v>35000</v>
      </c>
      <c r="L6" s="29">
        <f t="shared" si="1"/>
        <v>35000</v>
      </c>
      <c r="M6" s="29">
        <f t="shared" si="1"/>
        <v>35000</v>
      </c>
      <c r="N6" s="27"/>
    </row>
    <row r="7">
      <c r="A7" s="25" t="s">
        <v>68</v>
      </c>
      <c r="B7" s="30">
        <v>50.0</v>
      </c>
      <c r="C7" s="30">
        <v>125.0</v>
      </c>
      <c r="D7" s="30">
        <v>175.0</v>
      </c>
      <c r="E7" s="30">
        <v>325.0</v>
      </c>
      <c r="F7" s="30">
        <v>425.0</v>
      </c>
      <c r="G7" s="30">
        <v>500.0</v>
      </c>
      <c r="H7" s="30">
        <v>575.0</v>
      </c>
      <c r="I7" s="30">
        <v>675.0</v>
      </c>
      <c r="J7" s="30">
        <v>725.0</v>
      </c>
      <c r="K7" s="30">
        <v>900.0</v>
      </c>
      <c r="L7" s="30">
        <v>975.0</v>
      </c>
      <c r="M7" s="30">
        <v>1000.0</v>
      </c>
      <c r="N7" s="27"/>
    </row>
    <row r="8">
      <c r="A8" s="31" t="s">
        <v>69</v>
      </c>
      <c r="B8" s="32">
        <f t="shared" ref="B8:M8" si="2">B6/B7</f>
        <v>320</v>
      </c>
      <c r="C8" s="32">
        <f t="shared" si="2"/>
        <v>176</v>
      </c>
      <c r="D8" s="32">
        <f t="shared" si="2"/>
        <v>160</v>
      </c>
      <c r="E8" s="32">
        <f t="shared" si="2"/>
        <v>89.23076923</v>
      </c>
      <c r="F8" s="32">
        <f t="shared" si="2"/>
        <v>70.58823529</v>
      </c>
      <c r="G8" s="32">
        <f t="shared" si="2"/>
        <v>60</v>
      </c>
      <c r="H8" s="32">
        <f t="shared" si="2"/>
        <v>52.17391304</v>
      </c>
      <c r="I8" s="32">
        <f t="shared" si="2"/>
        <v>44.44444444</v>
      </c>
      <c r="J8" s="32">
        <f t="shared" si="2"/>
        <v>41.37931034</v>
      </c>
      <c r="K8" s="32">
        <f t="shared" si="2"/>
        <v>38.88888889</v>
      </c>
      <c r="L8" s="32">
        <f t="shared" si="2"/>
        <v>35.8974359</v>
      </c>
      <c r="M8" s="33">
        <f t="shared" si="2"/>
        <v>35</v>
      </c>
      <c r="N8" s="27"/>
    </row>
    <row r="9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>
      <c r="A10" s="34"/>
      <c r="B10" s="34"/>
      <c r="C10" s="34"/>
      <c r="D10" s="34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>
      <c r="A11" s="35" t="s">
        <v>70</v>
      </c>
      <c r="B11" s="36"/>
      <c r="C11" s="36"/>
      <c r="D11" s="3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>
      <c r="A12" s="38"/>
      <c r="D12" s="39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>
      <c r="A13" s="38"/>
      <c r="D13" s="39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>
      <c r="A14" s="40"/>
      <c r="B14" s="41"/>
      <c r="C14" s="41"/>
      <c r="D14" s="42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>
      <c r="A16" s="35" t="s">
        <v>71</v>
      </c>
      <c r="B16" s="36"/>
      <c r="C16" s="36"/>
      <c r="D16" s="3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>
      <c r="A17" s="38"/>
      <c r="D17" s="39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>
      <c r="A18" s="38"/>
      <c r="D18" s="39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>
      <c r="A19" s="38"/>
      <c r="D19" s="39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>
      <c r="A20" s="38"/>
      <c r="D20" s="39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>
      <c r="A21" s="38"/>
      <c r="D21" s="39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>
      <c r="A22" s="38"/>
      <c r="D22" s="39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>
      <c r="A23" s="38"/>
      <c r="D23" s="39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>
      <c r="A24" s="40"/>
      <c r="B24" s="41"/>
      <c r="C24" s="41"/>
      <c r="D24" s="42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>
      <c r="A27" s="1" t="s">
        <v>72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>
      <c r="B28" s="22"/>
      <c r="C28" s="22"/>
      <c r="D28" s="22"/>
      <c r="E28" s="23"/>
      <c r="F28" s="34"/>
      <c r="G28" s="34"/>
      <c r="H28" s="34"/>
      <c r="I28" s="34"/>
      <c r="J28" s="22"/>
      <c r="K28" s="22"/>
      <c r="L28" s="22"/>
      <c r="M28" s="22"/>
    </row>
    <row r="29">
      <c r="B29" s="22" t="s">
        <v>73</v>
      </c>
      <c r="C29" s="22" t="s">
        <v>74</v>
      </c>
      <c r="D29" s="22" t="s">
        <v>75</v>
      </c>
      <c r="E29" s="23"/>
      <c r="F29" s="22"/>
      <c r="G29" s="22"/>
      <c r="H29" s="22"/>
      <c r="I29" s="22"/>
    </row>
    <row r="30">
      <c r="A30" s="4" t="s">
        <v>76</v>
      </c>
      <c r="B30" s="43">
        <v>320.0</v>
      </c>
      <c r="C30" s="43">
        <v>160.0</v>
      </c>
      <c r="D30" s="43">
        <v>35.0</v>
      </c>
      <c r="E30" s="43"/>
      <c r="F30" s="43"/>
      <c r="G30" s="43"/>
      <c r="H30" s="43"/>
      <c r="I30" s="43"/>
    </row>
    <row r="31">
      <c r="A31" s="4" t="s">
        <v>77</v>
      </c>
      <c r="B31" s="43">
        <v>15.0</v>
      </c>
      <c r="C31" s="43">
        <v>15.0</v>
      </c>
      <c r="D31" s="43">
        <v>15.0</v>
      </c>
      <c r="E31" s="43"/>
      <c r="F31" s="43"/>
      <c r="G31" s="43"/>
      <c r="H31" s="43"/>
      <c r="I31" s="43"/>
    </row>
    <row r="32">
      <c r="A32" s="4" t="s">
        <v>78</v>
      </c>
      <c r="B32" s="5">
        <v>36.0</v>
      </c>
      <c r="C32" s="5">
        <v>24.0</v>
      </c>
      <c r="D32" s="5">
        <v>12.0</v>
      </c>
      <c r="E32" s="5"/>
      <c r="F32" s="5"/>
      <c r="G32" s="5"/>
      <c r="H32" s="5"/>
      <c r="I32" s="5"/>
    </row>
    <row r="33">
      <c r="A33" s="4" t="s">
        <v>79</v>
      </c>
      <c r="B33" s="5">
        <v>3.0</v>
      </c>
      <c r="C33" s="5">
        <v>2.0</v>
      </c>
      <c r="D33" s="5">
        <v>1.0</v>
      </c>
      <c r="E33" s="5"/>
      <c r="F33" s="5"/>
      <c r="G33" s="5"/>
      <c r="H33" s="5"/>
      <c r="I33" s="5"/>
    </row>
    <row r="34">
      <c r="A34" s="4" t="s">
        <v>80</v>
      </c>
      <c r="B34" s="44">
        <v>0.15</v>
      </c>
      <c r="C34" s="44">
        <v>0.15</v>
      </c>
      <c r="D34" s="44">
        <v>0.15</v>
      </c>
      <c r="E34" s="44"/>
      <c r="F34" s="44"/>
      <c r="G34" s="44"/>
      <c r="H34" s="44"/>
      <c r="I34" s="44"/>
    </row>
    <row r="36">
      <c r="A36" s="4" t="s">
        <v>81</v>
      </c>
      <c r="B36" s="45">
        <f t="shared" ref="B36:D36" si="3">MULTIPLY(B31,B32)*B33</f>
        <v>1620</v>
      </c>
      <c r="C36" s="45">
        <f t="shared" si="3"/>
        <v>720</v>
      </c>
      <c r="D36" s="45">
        <f t="shared" si="3"/>
        <v>180</v>
      </c>
    </row>
    <row r="37">
      <c r="A37" s="4" t="s">
        <v>82</v>
      </c>
      <c r="B37" s="45">
        <f t="shared" ref="B37:D37" si="4">MULTIPLY(B36,B34)-B30</f>
        <v>-77</v>
      </c>
      <c r="C37" s="45">
        <f t="shared" si="4"/>
        <v>-52</v>
      </c>
      <c r="D37" s="45">
        <f t="shared" si="4"/>
        <v>-8</v>
      </c>
    </row>
    <row r="40">
      <c r="A40" s="1" t="s">
        <v>83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>
      <c r="A41" s="46"/>
      <c r="B41" s="22"/>
      <c r="C41" s="22"/>
      <c r="D41" s="22"/>
      <c r="E41" s="23"/>
      <c r="F41" s="23"/>
      <c r="G41" s="23"/>
      <c r="H41" s="23"/>
      <c r="I41" s="22"/>
      <c r="J41" s="22"/>
      <c r="K41" s="22"/>
      <c r="L41" s="22"/>
      <c r="M41" s="22"/>
    </row>
    <row r="42">
      <c r="A42" s="46"/>
      <c r="B42" s="22" t="s">
        <v>53</v>
      </c>
      <c r="C42" s="22" t="s">
        <v>54</v>
      </c>
      <c r="D42" s="22" t="s">
        <v>55</v>
      </c>
      <c r="E42" s="23" t="s">
        <v>56</v>
      </c>
      <c r="F42" s="23" t="s">
        <v>57</v>
      </c>
      <c r="G42" s="23" t="s">
        <v>58</v>
      </c>
      <c r="H42" s="23" t="s">
        <v>59</v>
      </c>
      <c r="I42" s="22" t="s">
        <v>60</v>
      </c>
      <c r="J42" s="22" t="s">
        <v>61</v>
      </c>
      <c r="K42" s="22" t="s">
        <v>62</v>
      </c>
      <c r="L42" s="22" t="s">
        <v>63</v>
      </c>
      <c r="M42" s="22" t="s">
        <v>64</v>
      </c>
    </row>
    <row r="43">
      <c r="A43" s="47" t="s">
        <v>84</v>
      </c>
      <c r="B43" s="48">
        <v>1000.0</v>
      </c>
      <c r="C43" s="48">
        <v>1800.0</v>
      </c>
      <c r="D43" s="48">
        <v>3000.0</v>
      </c>
      <c r="E43" s="48">
        <v>4500.0</v>
      </c>
      <c r="F43" s="48">
        <v>6000.0</v>
      </c>
      <c r="G43" s="48">
        <v>8000.0</v>
      </c>
      <c r="H43" s="48">
        <v>10000.0</v>
      </c>
      <c r="I43" s="48">
        <v>12000.0</v>
      </c>
      <c r="J43" s="48">
        <v>15000.0</v>
      </c>
      <c r="K43" s="48">
        <v>20000.0</v>
      </c>
      <c r="L43" s="48">
        <v>25000.0</v>
      </c>
      <c r="M43" s="48">
        <v>30000.0</v>
      </c>
    </row>
    <row r="44">
      <c r="A44" s="47" t="s">
        <v>85</v>
      </c>
      <c r="B44" s="21"/>
      <c r="C44" s="49">
        <f t="shared" ref="C44:M44" si="5">C43/B43-1</f>
        <v>0.8</v>
      </c>
      <c r="D44" s="49">
        <f t="shared" si="5"/>
        <v>0.6666666667</v>
      </c>
      <c r="E44" s="49">
        <f t="shared" si="5"/>
        <v>0.5</v>
      </c>
      <c r="F44" s="49">
        <f t="shared" si="5"/>
        <v>0.3333333333</v>
      </c>
      <c r="G44" s="49">
        <f t="shared" si="5"/>
        <v>0.3333333333</v>
      </c>
      <c r="H44" s="49">
        <f t="shared" si="5"/>
        <v>0.25</v>
      </c>
      <c r="I44" s="49">
        <f t="shared" si="5"/>
        <v>0.2</v>
      </c>
      <c r="J44" s="49">
        <f t="shared" si="5"/>
        <v>0.25</v>
      </c>
      <c r="K44" s="49">
        <f t="shared" si="5"/>
        <v>0.3333333333</v>
      </c>
      <c r="L44" s="49">
        <f t="shared" si="5"/>
        <v>0.25</v>
      </c>
      <c r="M44" s="49">
        <f t="shared" si="5"/>
        <v>0.2</v>
      </c>
    </row>
    <row r="45">
      <c r="A45" s="47" t="s">
        <v>86</v>
      </c>
      <c r="B45" s="48"/>
      <c r="C45" s="50">
        <f t="shared" ref="C45:M45" si="6">B52</f>
        <v>50</v>
      </c>
      <c r="D45" s="50">
        <f t="shared" si="6"/>
        <v>175</v>
      </c>
      <c r="E45" s="50">
        <f t="shared" si="6"/>
        <v>350</v>
      </c>
      <c r="F45" s="50">
        <f t="shared" si="6"/>
        <v>675</v>
      </c>
      <c r="G45" s="50">
        <f t="shared" si="6"/>
        <v>1100</v>
      </c>
      <c r="H45" s="50">
        <f t="shared" si="6"/>
        <v>1600</v>
      </c>
      <c r="I45" s="50">
        <f t="shared" si="6"/>
        <v>2175</v>
      </c>
      <c r="J45" s="50">
        <f t="shared" si="6"/>
        <v>2850</v>
      </c>
      <c r="K45" s="50">
        <f t="shared" si="6"/>
        <v>3575</v>
      </c>
      <c r="L45" s="50">
        <f t="shared" si="6"/>
        <v>4475</v>
      </c>
      <c r="M45" s="50">
        <f t="shared" si="6"/>
        <v>5450</v>
      </c>
    </row>
    <row r="46">
      <c r="A46" s="51" t="s">
        <v>87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>
      <c r="A47" s="53" t="s">
        <v>88</v>
      </c>
      <c r="B47" s="48">
        <v>25.0</v>
      </c>
      <c r="C47" s="48">
        <v>50.0</v>
      </c>
      <c r="D47" s="48">
        <v>75.0</v>
      </c>
      <c r="E47" s="48">
        <v>125.0</v>
      </c>
      <c r="F47" s="48">
        <v>175.0</v>
      </c>
      <c r="G47" s="48">
        <v>200.0</v>
      </c>
      <c r="H47" s="48">
        <v>225.0</v>
      </c>
      <c r="I47" s="48">
        <v>275.0</v>
      </c>
      <c r="J47" s="48">
        <v>225.0</v>
      </c>
      <c r="K47" s="48">
        <v>300.0</v>
      </c>
      <c r="L47" s="48">
        <v>325.0</v>
      </c>
      <c r="M47" s="48">
        <v>350.0</v>
      </c>
    </row>
    <row r="48">
      <c r="A48" s="54" t="s">
        <v>89</v>
      </c>
      <c r="B48" s="48">
        <v>25.0</v>
      </c>
      <c r="C48" s="48">
        <v>75.0</v>
      </c>
      <c r="D48" s="48">
        <v>100.0</v>
      </c>
      <c r="E48" s="48">
        <v>200.0</v>
      </c>
      <c r="F48" s="48">
        <v>250.0</v>
      </c>
      <c r="G48" s="48">
        <v>300.0</v>
      </c>
      <c r="H48" s="48">
        <v>350.0</v>
      </c>
      <c r="I48" s="48">
        <v>400.0</v>
      </c>
      <c r="J48" s="48">
        <v>500.0</v>
      </c>
      <c r="K48" s="48">
        <v>600.0</v>
      </c>
      <c r="L48" s="48">
        <v>650.0</v>
      </c>
      <c r="M48" s="48">
        <v>650.0</v>
      </c>
    </row>
    <row r="49">
      <c r="A49" s="55" t="s">
        <v>90</v>
      </c>
      <c r="B49" s="48">
        <v>50.0</v>
      </c>
      <c r="C49" s="48">
        <v>125.0</v>
      </c>
      <c r="D49" s="48">
        <v>175.0</v>
      </c>
      <c r="E49" s="48">
        <v>325.0</v>
      </c>
      <c r="F49" s="48">
        <v>425.0</v>
      </c>
      <c r="G49" s="48">
        <v>500.0</v>
      </c>
      <c r="H49" s="48">
        <v>575.0</v>
      </c>
      <c r="I49" s="48">
        <v>675.0</v>
      </c>
      <c r="J49" s="48">
        <v>725.0</v>
      </c>
      <c r="K49" s="48">
        <v>900.0</v>
      </c>
      <c r="L49" s="48">
        <v>975.0</v>
      </c>
      <c r="M49" s="48">
        <v>1000.0</v>
      </c>
    </row>
    <row r="50">
      <c r="A50" s="47" t="s">
        <v>91</v>
      </c>
      <c r="B50" s="21"/>
      <c r="C50" s="56">
        <f t="shared" ref="C50:M50" si="7">C49/B49-1</f>
        <v>1.5</v>
      </c>
      <c r="D50" s="56">
        <f t="shared" si="7"/>
        <v>0.4</v>
      </c>
      <c r="E50" s="56">
        <f t="shared" si="7"/>
        <v>0.8571428571</v>
      </c>
      <c r="F50" s="56">
        <f t="shared" si="7"/>
        <v>0.3076923077</v>
      </c>
      <c r="G50" s="56">
        <f t="shared" si="7"/>
        <v>0.1764705882</v>
      </c>
      <c r="H50" s="56">
        <f t="shared" si="7"/>
        <v>0.15</v>
      </c>
      <c r="I50" s="56">
        <f t="shared" si="7"/>
        <v>0.1739130435</v>
      </c>
      <c r="J50" s="56">
        <f t="shared" si="7"/>
        <v>0.07407407407</v>
      </c>
      <c r="K50" s="56">
        <f t="shared" si="7"/>
        <v>0.2413793103</v>
      </c>
      <c r="L50" s="56">
        <f t="shared" si="7"/>
        <v>0.08333333333</v>
      </c>
      <c r="M50" s="56">
        <f t="shared" si="7"/>
        <v>0.02564102564</v>
      </c>
    </row>
    <row r="51">
      <c r="A51" s="55" t="s">
        <v>92</v>
      </c>
      <c r="B51" s="49">
        <f t="shared" ref="B51:M51" si="8">B49/B43</f>
        <v>0.05</v>
      </c>
      <c r="C51" s="49">
        <f t="shared" si="8"/>
        <v>0.06944444444</v>
      </c>
      <c r="D51" s="49">
        <f t="shared" si="8"/>
        <v>0.05833333333</v>
      </c>
      <c r="E51" s="49">
        <f t="shared" si="8"/>
        <v>0.07222222222</v>
      </c>
      <c r="F51" s="49">
        <f t="shared" si="8"/>
        <v>0.07083333333</v>
      </c>
      <c r="G51" s="49">
        <f t="shared" si="8"/>
        <v>0.0625</v>
      </c>
      <c r="H51" s="49">
        <f t="shared" si="8"/>
        <v>0.0575</v>
      </c>
      <c r="I51" s="49">
        <f t="shared" si="8"/>
        <v>0.05625</v>
      </c>
      <c r="J51" s="49">
        <f t="shared" si="8"/>
        <v>0.04833333333</v>
      </c>
      <c r="K51" s="49">
        <f t="shared" si="8"/>
        <v>0.045</v>
      </c>
      <c r="L51" s="49">
        <f t="shared" si="8"/>
        <v>0.039</v>
      </c>
      <c r="M51" s="49">
        <f t="shared" si="8"/>
        <v>0.03333333333</v>
      </c>
    </row>
    <row r="52">
      <c r="A52" s="57" t="s">
        <v>93</v>
      </c>
      <c r="B52" s="58">
        <v>50.0</v>
      </c>
      <c r="C52" s="58">
        <v>175.0</v>
      </c>
      <c r="D52" s="59">
        <f t="shared" ref="D52:M52" si="9">D45+D49</f>
        <v>350</v>
      </c>
      <c r="E52" s="59">
        <f t="shared" si="9"/>
        <v>675</v>
      </c>
      <c r="F52" s="59">
        <f t="shared" si="9"/>
        <v>1100</v>
      </c>
      <c r="G52" s="59">
        <f t="shared" si="9"/>
        <v>1600</v>
      </c>
      <c r="H52" s="59">
        <f t="shared" si="9"/>
        <v>2175</v>
      </c>
      <c r="I52" s="59">
        <f t="shared" si="9"/>
        <v>2850</v>
      </c>
      <c r="J52" s="59">
        <f t="shared" si="9"/>
        <v>3575</v>
      </c>
      <c r="K52" s="59">
        <f t="shared" si="9"/>
        <v>4475</v>
      </c>
      <c r="L52" s="59">
        <f t="shared" si="9"/>
        <v>5450</v>
      </c>
      <c r="M52" s="60">
        <f t="shared" si="9"/>
        <v>6450</v>
      </c>
    </row>
    <row r="55">
      <c r="A55" s="1" t="s">
        <v>94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>
      <c r="A56" s="61"/>
      <c r="B56" s="62"/>
      <c r="C56" s="62"/>
      <c r="D56" s="62"/>
      <c r="E56" s="62"/>
      <c r="F56" s="62"/>
    </row>
    <row r="57">
      <c r="A57" s="61"/>
      <c r="B57" s="22" t="s">
        <v>53</v>
      </c>
      <c r="C57" s="22" t="s">
        <v>54</v>
      </c>
      <c r="D57" s="22" t="s">
        <v>55</v>
      </c>
      <c r="E57" s="23" t="s">
        <v>56</v>
      </c>
      <c r="F57" s="23" t="s">
        <v>57</v>
      </c>
      <c r="G57" s="23" t="s">
        <v>58</v>
      </c>
      <c r="H57" s="23" t="s">
        <v>59</v>
      </c>
      <c r="I57" s="22" t="s">
        <v>60</v>
      </c>
      <c r="J57" s="22" t="s">
        <v>61</v>
      </c>
      <c r="K57" s="22" t="s">
        <v>62</v>
      </c>
      <c r="L57" s="22" t="s">
        <v>63</v>
      </c>
      <c r="M57" s="22" t="s">
        <v>64</v>
      </c>
    </row>
    <row r="58">
      <c r="A58" s="63" t="s">
        <v>95</v>
      </c>
      <c r="B58" s="64">
        <v>0.0</v>
      </c>
      <c r="C58" s="64">
        <v>50.0</v>
      </c>
      <c r="D58" s="64">
        <v>175.0</v>
      </c>
      <c r="E58" s="64">
        <v>350.0</v>
      </c>
      <c r="F58" s="64">
        <v>675.0</v>
      </c>
      <c r="G58" s="64">
        <v>1100.0</v>
      </c>
      <c r="H58" s="64">
        <v>1600.0</v>
      </c>
      <c r="I58" s="64">
        <v>2175.0</v>
      </c>
      <c r="J58" s="64">
        <v>2850.0</v>
      </c>
      <c r="K58" s="64">
        <v>3575.0</v>
      </c>
      <c r="L58" s="64">
        <v>4475.0</v>
      </c>
      <c r="M58" s="64">
        <v>5450.0</v>
      </c>
    </row>
    <row r="59">
      <c r="A59" s="63" t="s">
        <v>87</v>
      </c>
      <c r="B59" s="64">
        <v>50.0</v>
      </c>
      <c r="C59" s="64">
        <v>125.0</v>
      </c>
      <c r="D59" s="64">
        <v>175.0</v>
      </c>
      <c r="E59" s="64">
        <v>325.0</v>
      </c>
      <c r="F59" s="64">
        <v>425.0</v>
      </c>
      <c r="G59" s="64">
        <v>500.0</v>
      </c>
      <c r="H59" s="64">
        <v>575.0</v>
      </c>
      <c r="I59" s="64">
        <v>675.0</v>
      </c>
      <c r="J59" s="64">
        <v>725.0</v>
      </c>
      <c r="K59" s="64">
        <v>900.0</v>
      </c>
      <c r="L59" s="64">
        <v>975.0</v>
      </c>
      <c r="M59" s="64">
        <v>1000.0</v>
      </c>
    </row>
    <row r="60">
      <c r="A60" s="65" t="s">
        <v>96</v>
      </c>
      <c r="B60" s="64">
        <v>0.0</v>
      </c>
      <c r="C60" s="64">
        <v>-5.0</v>
      </c>
      <c r="D60" s="64">
        <v>-10.0</v>
      </c>
      <c r="E60" s="64">
        <v>-25.0</v>
      </c>
      <c r="F60" s="64">
        <v>-45.0</v>
      </c>
      <c r="G60" s="64">
        <v>-75.0</v>
      </c>
      <c r="H60" s="64">
        <v>-100.0</v>
      </c>
      <c r="I60" s="64">
        <v>-150.0</v>
      </c>
      <c r="J60" s="64">
        <v>-175.0</v>
      </c>
      <c r="K60" s="64">
        <v>-200.0</v>
      </c>
      <c r="L60" s="64">
        <v>-225.0</v>
      </c>
      <c r="M60" s="64">
        <v>-300.0</v>
      </c>
    </row>
    <row r="61">
      <c r="A61" s="66" t="s">
        <v>97</v>
      </c>
      <c r="B61" s="67">
        <v>0.0</v>
      </c>
      <c r="C61" s="68">
        <f t="shared" ref="C61:M61" si="10">-C60/C58</f>
        <v>0.1</v>
      </c>
      <c r="D61" s="68">
        <f t="shared" si="10"/>
        <v>0.05714285714</v>
      </c>
      <c r="E61" s="68">
        <f t="shared" si="10"/>
        <v>0.07142857143</v>
      </c>
      <c r="F61" s="68">
        <f t="shared" si="10"/>
        <v>0.06666666667</v>
      </c>
      <c r="G61" s="68">
        <f t="shared" si="10"/>
        <v>0.06818181818</v>
      </c>
      <c r="H61" s="68">
        <f t="shared" si="10"/>
        <v>0.0625</v>
      </c>
      <c r="I61" s="68">
        <f t="shared" si="10"/>
        <v>0.06896551724</v>
      </c>
      <c r="J61" s="68">
        <f t="shared" si="10"/>
        <v>0.06140350877</v>
      </c>
      <c r="K61" s="68">
        <f t="shared" si="10"/>
        <v>0.05594405594</v>
      </c>
      <c r="L61" s="68">
        <f t="shared" si="10"/>
        <v>0.05027932961</v>
      </c>
      <c r="M61" s="69">
        <f t="shared" si="10"/>
        <v>0.05504587156</v>
      </c>
    </row>
    <row r="64">
      <c r="A64" s="1" t="s">
        <v>94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>
      <c r="A65" s="70"/>
      <c r="B65" s="71"/>
      <c r="C65" s="71"/>
      <c r="D65" s="71"/>
      <c r="E65" s="71"/>
      <c r="F65" s="71"/>
    </row>
    <row r="66">
      <c r="A66" s="70"/>
      <c r="B66" s="22" t="s">
        <v>53</v>
      </c>
      <c r="C66" s="22" t="s">
        <v>54</v>
      </c>
      <c r="D66" s="22" t="s">
        <v>55</v>
      </c>
      <c r="E66" s="23" t="s">
        <v>56</v>
      </c>
      <c r="F66" s="23" t="s">
        <v>57</v>
      </c>
      <c r="G66" s="23" t="s">
        <v>58</v>
      </c>
      <c r="H66" s="23" t="s">
        <v>59</v>
      </c>
      <c r="I66" s="22" t="s">
        <v>60</v>
      </c>
      <c r="J66" s="22" t="s">
        <v>61</v>
      </c>
      <c r="K66" s="22" t="s">
        <v>62</v>
      </c>
      <c r="L66" s="22" t="s">
        <v>63</v>
      </c>
      <c r="M66" s="22" t="s">
        <v>64</v>
      </c>
    </row>
    <row r="67">
      <c r="A67" s="72" t="s">
        <v>98</v>
      </c>
      <c r="B67" s="73">
        <v>0.0</v>
      </c>
      <c r="C67" s="73">
        <v>750.0</v>
      </c>
      <c r="D67" s="73">
        <v>2550.0</v>
      </c>
      <c r="E67" s="73">
        <v>5025.0</v>
      </c>
      <c r="F67" s="73">
        <v>9525.0</v>
      </c>
      <c r="G67" s="73">
        <v>15225.0</v>
      </c>
      <c r="H67" s="73">
        <v>21600.0</v>
      </c>
      <c r="I67" s="73">
        <v>28725.0</v>
      </c>
      <c r="J67" s="73">
        <v>36600.0</v>
      </c>
      <c r="K67" s="73">
        <v>44850.0</v>
      </c>
      <c r="L67" s="73">
        <v>55250.0</v>
      </c>
      <c r="M67" s="73">
        <v>66500.0</v>
      </c>
    </row>
    <row r="68">
      <c r="A68" s="74" t="s">
        <v>99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>
      <c r="A69" s="76" t="s">
        <v>100</v>
      </c>
      <c r="B69" s="73">
        <v>750.0</v>
      </c>
      <c r="C69" s="73">
        <v>1875.0</v>
      </c>
      <c r="D69" s="73">
        <v>2625.0</v>
      </c>
      <c r="E69" s="73">
        <v>4875.0</v>
      </c>
      <c r="F69" s="73">
        <v>6375.0</v>
      </c>
      <c r="G69" s="73">
        <v>7500.0</v>
      </c>
      <c r="H69" s="73">
        <v>8625.0</v>
      </c>
      <c r="I69" s="73">
        <v>10125.0</v>
      </c>
      <c r="J69" s="73">
        <v>10875.0</v>
      </c>
      <c r="K69" s="73">
        <v>13500.0</v>
      </c>
      <c r="L69" s="73">
        <v>14625.0</v>
      </c>
      <c r="M69" s="73">
        <v>15000.0</v>
      </c>
    </row>
    <row r="70">
      <c r="A70" s="77" t="s">
        <v>101</v>
      </c>
      <c r="B70" s="71">
        <f t="shared" ref="B70:M70" si="11">B69</f>
        <v>750</v>
      </c>
      <c r="C70" s="71">
        <f t="shared" si="11"/>
        <v>1875</v>
      </c>
      <c r="D70" s="71">
        <f t="shared" si="11"/>
        <v>2625</v>
      </c>
      <c r="E70" s="71">
        <f t="shared" si="11"/>
        <v>4875</v>
      </c>
      <c r="F70" s="71">
        <f t="shared" si="11"/>
        <v>6375</v>
      </c>
      <c r="G70" s="71">
        <f t="shared" si="11"/>
        <v>7500</v>
      </c>
      <c r="H70" s="71">
        <f t="shared" si="11"/>
        <v>8625</v>
      </c>
      <c r="I70" s="71">
        <f t="shared" si="11"/>
        <v>10125</v>
      </c>
      <c r="J70" s="71">
        <f t="shared" si="11"/>
        <v>10875</v>
      </c>
      <c r="K70" s="71">
        <f t="shared" si="11"/>
        <v>13500</v>
      </c>
      <c r="L70" s="71">
        <f t="shared" si="11"/>
        <v>14625</v>
      </c>
      <c r="M70" s="71">
        <f t="shared" si="11"/>
        <v>15000</v>
      </c>
    </row>
    <row r="71">
      <c r="A71" s="78" t="s">
        <v>102</v>
      </c>
      <c r="B71" s="73">
        <v>0.0</v>
      </c>
      <c r="C71" s="73">
        <v>-75.0</v>
      </c>
      <c r="D71" s="73">
        <v>-150.0</v>
      </c>
      <c r="E71" s="73">
        <v>-375.0</v>
      </c>
      <c r="F71" s="73">
        <v>-675.0</v>
      </c>
      <c r="G71" s="73">
        <v>-1125.0</v>
      </c>
      <c r="H71" s="73">
        <v>-1500.0</v>
      </c>
      <c r="I71" s="73">
        <v>-2250.0</v>
      </c>
      <c r="J71" s="73">
        <v>-2625.0</v>
      </c>
      <c r="K71" s="73">
        <v>-3000.0</v>
      </c>
      <c r="L71" s="73">
        <v>-3375.0</v>
      </c>
      <c r="M71" s="73">
        <v>4500.0</v>
      </c>
    </row>
    <row r="72">
      <c r="A72" s="78" t="s">
        <v>103</v>
      </c>
      <c r="B72" s="49"/>
      <c r="C72" s="49">
        <f t="shared" ref="C72:M72" si="12">-C71/C67</f>
        <v>0.1</v>
      </c>
      <c r="D72" s="49">
        <f t="shared" si="12"/>
        <v>0.05882352941</v>
      </c>
      <c r="E72" s="49">
        <f t="shared" si="12"/>
        <v>0.07462686567</v>
      </c>
      <c r="F72" s="49">
        <f t="shared" si="12"/>
        <v>0.07086614173</v>
      </c>
      <c r="G72" s="49">
        <f t="shared" si="12"/>
        <v>0.07389162562</v>
      </c>
      <c r="H72" s="49">
        <f t="shared" si="12"/>
        <v>0.06944444444</v>
      </c>
      <c r="I72" s="49">
        <f t="shared" si="12"/>
        <v>0.07832898172</v>
      </c>
      <c r="J72" s="49">
        <f t="shared" si="12"/>
        <v>0.07172131148</v>
      </c>
      <c r="K72" s="49">
        <f t="shared" si="12"/>
        <v>0.06688963211</v>
      </c>
      <c r="L72" s="49">
        <f t="shared" si="12"/>
        <v>0.06108597285</v>
      </c>
      <c r="M72" s="49">
        <f t="shared" si="12"/>
        <v>-0.06766917293</v>
      </c>
    </row>
    <row r="73">
      <c r="A73" s="74" t="s">
        <v>104</v>
      </c>
      <c r="B73" s="71">
        <f t="shared" ref="B73:M73" si="13">B70+B71</f>
        <v>750</v>
      </c>
      <c r="C73" s="71">
        <f t="shared" si="13"/>
        <v>1800</v>
      </c>
      <c r="D73" s="71">
        <f t="shared" si="13"/>
        <v>2475</v>
      </c>
      <c r="E73" s="71">
        <f t="shared" si="13"/>
        <v>4500</v>
      </c>
      <c r="F73" s="71">
        <f t="shared" si="13"/>
        <v>5700</v>
      </c>
      <c r="G73" s="71">
        <f t="shared" si="13"/>
        <v>6375</v>
      </c>
      <c r="H73" s="71">
        <f t="shared" si="13"/>
        <v>7125</v>
      </c>
      <c r="I73" s="71">
        <f t="shared" si="13"/>
        <v>7875</v>
      </c>
      <c r="J73" s="71">
        <f t="shared" si="13"/>
        <v>8250</v>
      </c>
      <c r="K73" s="71">
        <f t="shared" si="13"/>
        <v>10500</v>
      </c>
      <c r="L73" s="71">
        <f t="shared" si="13"/>
        <v>11250</v>
      </c>
      <c r="M73" s="71">
        <f t="shared" si="13"/>
        <v>19500</v>
      </c>
    </row>
    <row r="74">
      <c r="A74" s="74" t="s">
        <v>105</v>
      </c>
      <c r="B74" s="73">
        <v>750.0</v>
      </c>
      <c r="C74" s="71">
        <f t="shared" ref="C74:M74" si="14">C67+C73</f>
        <v>2550</v>
      </c>
      <c r="D74" s="71">
        <f t="shared" si="14"/>
        <v>5025</v>
      </c>
      <c r="E74" s="71">
        <f t="shared" si="14"/>
        <v>9525</v>
      </c>
      <c r="F74" s="71">
        <f t="shared" si="14"/>
        <v>15225</v>
      </c>
      <c r="G74" s="71">
        <f t="shared" si="14"/>
        <v>21600</v>
      </c>
      <c r="H74" s="71">
        <f t="shared" si="14"/>
        <v>28725</v>
      </c>
      <c r="I74" s="71">
        <f t="shared" si="14"/>
        <v>36600</v>
      </c>
      <c r="J74" s="71">
        <f t="shared" si="14"/>
        <v>44850</v>
      </c>
      <c r="K74" s="71">
        <f t="shared" si="14"/>
        <v>55350</v>
      </c>
      <c r="L74" s="71">
        <f t="shared" si="14"/>
        <v>66500</v>
      </c>
      <c r="M74" s="71">
        <f t="shared" si="14"/>
        <v>86000</v>
      </c>
    </row>
    <row r="75">
      <c r="A75" s="78" t="s">
        <v>106</v>
      </c>
      <c r="B75" s="75"/>
      <c r="C75" s="49">
        <f t="shared" ref="C75:M75" si="15">C74/B74-1</f>
        <v>2.4</v>
      </c>
      <c r="D75" s="49">
        <f t="shared" si="15"/>
        <v>0.9705882353</v>
      </c>
      <c r="E75" s="49">
        <f t="shared" si="15"/>
        <v>0.8955223881</v>
      </c>
      <c r="F75" s="49">
        <f t="shared" si="15"/>
        <v>0.5984251969</v>
      </c>
      <c r="G75" s="49">
        <f t="shared" si="15"/>
        <v>0.4187192118</v>
      </c>
      <c r="H75" s="49">
        <f t="shared" si="15"/>
        <v>0.3298611111</v>
      </c>
      <c r="I75" s="49">
        <f t="shared" si="15"/>
        <v>0.274151436</v>
      </c>
      <c r="J75" s="49">
        <f t="shared" si="15"/>
        <v>0.2254098361</v>
      </c>
      <c r="K75" s="49">
        <f t="shared" si="15"/>
        <v>0.2341137124</v>
      </c>
      <c r="L75" s="49">
        <f t="shared" si="15"/>
        <v>0.2014453478</v>
      </c>
      <c r="M75" s="49">
        <f t="shared" si="15"/>
        <v>0.2932330827</v>
      </c>
    </row>
    <row r="78">
      <c r="F78" s="48"/>
    </row>
    <row r="79">
      <c r="F79" s="5"/>
    </row>
  </sheetData>
  <mergeCells count="2">
    <mergeCell ref="A11:D14"/>
    <mergeCell ref="A16:D24"/>
  </mergeCells>
  <drawing r:id="rId1"/>
</worksheet>
</file>